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161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<sst xmlns="http://schemas.openxmlformats.org/spreadsheetml/2006/main" count="64" uniqueCount="30">
  <si>
    <t>CSG déductible</t>
  </si>
  <si>
    <t>CSG non déductible</t>
  </si>
  <si>
    <t>RDS</t>
  </si>
  <si>
    <t>TVA perçue 0,8</t>
  </si>
  <si>
    <t>total</t>
  </si>
  <si>
    <t>Brut TTC</t>
  </si>
  <si>
    <t>Net imposable</t>
  </si>
  <si>
    <t>TOTAL</t>
  </si>
  <si>
    <t>Net perçu</t>
  </si>
  <si>
    <t>Net hors TVA</t>
  </si>
  <si>
    <t>IRCEC</t>
  </si>
  <si>
    <t>Réglé le</t>
  </si>
  <si>
    <t>SOFIA</t>
  </si>
  <si>
    <t>Retenue TVA 9,2</t>
  </si>
  <si>
    <t>Titre 1 (signature)</t>
  </si>
  <si>
    <t>Titre 2 (signature)</t>
  </si>
  <si>
    <t>Titre 1 (remise)</t>
  </si>
  <si>
    <t>Titre 2 (remise)</t>
  </si>
  <si>
    <t>Titre 1 (solde)</t>
  </si>
  <si>
    <t>Titre 2 (solde)</t>
  </si>
  <si>
    <t>Brut DA HT</t>
  </si>
  <si>
    <t>Form. Pro.</t>
  </si>
  <si>
    <t xml:space="preserve">TVA </t>
  </si>
  <si>
    <t>ÉDITEUR 1</t>
  </si>
  <si>
    <t>ÉDITEUR 2</t>
  </si>
  <si>
    <t>Vieillesse plafonnée</t>
  </si>
  <si>
    <t>COTIS.</t>
  </si>
  <si>
    <t>Maladie</t>
  </si>
  <si>
    <t xml:space="preserve">Droit de prêt </t>
  </si>
  <si>
    <t xml:space="preserve">Copie privée 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</si>
</sst>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_ _€"/>
    <numFmt numFmtId="181" formatCode="d/mm/yyyy"/>
    <numFmt numFmtId="182" formatCode="d/m"/>
    <numFmt numFmtId="183" formatCode="0.0"/>
    <numFmt numFmtId="184" formatCode="#,##0.00_ ;\-#,##0.00\ 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color indexed="8"/>
      <name val="Arial Rounded MT Bold"/>
      <family val="2"/>
    </font>
    <font>
      <sz val="12"/>
      <color indexed="9"/>
      <name val="Arial Rounded MT Bold"/>
      <family val="2"/>
    </font>
    <font>
      <sz val="12"/>
      <color indexed="10"/>
      <name val="Arial Rounded MT Bold"/>
      <family val="2"/>
    </font>
    <font>
      <sz val="12"/>
      <color indexed="17"/>
      <name val="Arial Rounded MT Bold"/>
      <family val="2"/>
    </font>
    <font>
      <b/>
      <sz val="12"/>
      <color indexed="52"/>
      <name val="Arial Rounded MT Bold"/>
      <family val="2"/>
    </font>
    <font>
      <sz val="12"/>
      <color indexed="52"/>
      <name val="Arial Rounded MT Bold"/>
      <family val="2"/>
    </font>
    <font>
      <sz val="12"/>
      <color indexed="62"/>
      <name val="Arial Rounded MT Bold"/>
      <family val="2"/>
    </font>
    <font>
      <sz val="12"/>
      <color indexed="14"/>
      <name val="Arial Rounded MT Bold"/>
      <family val="2"/>
    </font>
    <font>
      <sz val="12"/>
      <color indexed="60"/>
      <name val="Arial Rounded MT Bold"/>
      <family val="2"/>
    </font>
    <font>
      <b/>
      <sz val="12"/>
      <color indexed="63"/>
      <name val="Arial Rounded MT Bold"/>
      <family val="2"/>
    </font>
    <font>
      <i/>
      <sz val="12"/>
      <color indexed="23"/>
      <name val="Arial Rounded MT Bold"/>
      <family val="2"/>
    </font>
    <font>
      <b/>
      <sz val="18"/>
      <color indexed="53"/>
      <name val="Arial Rounded MT Bold"/>
      <family val="2"/>
    </font>
    <font>
      <b/>
      <sz val="15"/>
      <color indexed="53"/>
      <name val="Arial Rounded MT Bold"/>
      <family val="2"/>
    </font>
    <font>
      <b/>
      <sz val="13"/>
      <color indexed="53"/>
      <name val="Arial Rounded MT Bold"/>
      <family val="2"/>
    </font>
    <font>
      <b/>
      <sz val="11"/>
      <color indexed="53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9"/>
      <name val="Arial Rounded MT Bold"/>
      <family val="2"/>
    </font>
    <font>
      <sz val="12"/>
      <color theme="1"/>
      <name val="Arial Rounded MT Bold"/>
      <family val="2"/>
    </font>
    <font>
      <sz val="12"/>
      <color theme="0"/>
      <name val="Arial Rounded MT Bold"/>
      <family val="2"/>
    </font>
    <font>
      <sz val="12"/>
      <color rgb="FFFF0000"/>
      <name val="Arial Rounded MT Bold"/>
      <family val="2"/>
    </font>
    <font>
      <sz val="12"/>
      <color rgb="FF006100"/>
      <name val="Arial Rounded MT Bold"/>
      <family val="2"/>
    </font>
    <font>
      <b/>
      <sz val="12"/>
      <color rgb="FFFA7D00"/>
      <name val="Arial Rounded MT Bold"/>
      <family val="2"/>
    </font>
    <font>
      <sz val="12"/>
      <color rgb="FFFA7D00"/>
      <name val="Arial Rounded MT Bold"/>
      <family val="2"/>
    </font>
    <font>
      <sz val="12"/>
      <color rgb="FF3F3F76"/>
      <name val="Arial Rounded MT Bold"/>
      <family val="2"/>
    </font>
    <font>
      <sz val="12"/>
      <color rgb="FF9C0006"/>
      <name val="Arial Rounded MT Bold"/>
      <family val="2"/>
    </font>
    <font>
      <sz val="12"/>
      <color rgb="FF9C6500"/>
      <name val="Arial Rounded MT Bold"/>
      <family val="2"/>
    </font>
    <font>
      <b/>
      <sz val="12"/>
      <color rgb="FF3F3F3F"/>
      <name val="Arial Rounded MT Bold"/>
      <family val="2"/>
    </font>
    <font>
      <i/>
      <sz val="12"/>
      <color rgb="FF7F7F7F"/>
      <name val="Arial Rounded MT Bold"/>
      <family val="2"/>
    </font>
    <font>
      <b/>
      <sz val="18"/>
      <color theme="3"/>
      <name val="Arial Rounded MT Bold"/>
      <family val="2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b/>
      <sz val="12"/>
      <color theme="1"/>
      <name val="Arial Rounded MT Bold"/>
      <family val="2"/>
    </font>
    <font>
      <b/>
      <sz val="12"/>
      <color theme="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 wrapText="1"/>
    </xf>
    <xf numFmtId="0" fontId="1" fillId="0" borderId="0" xfId="0" applyFont="1" applyAlignment="1">
      <alignment wrapText="1"/>
    </xf>
    <xf numFmtId="179" fontId="1" fillId="0" borderId="0" xfId="0" applyNumberFormat="1" applyFont="1" applyFill="1" applyBorder="1" applyAlignment="1">
      <alignment wrapText="1"/>
    </xf>
    <xf numFmtId="179" fontId="1" fillId="0" borderId="0" xfId="0" applyNumberFormat="1" applyFont="1" applyAlignment="1">
      <alignment wrapText="1"/>
    </xf>
    <xf numFmtId="179" fontId="1" fillId="0" borderId="0" xfId="0" applyNumberFormat="1" applyFont="1" applyFill="1" applyAlignment="1">
      <alignment wrapText="1"/>
    </xf>
    <xf numFmtId="179" fontId="0" fillId="0" borderId="0" xfId="0" applyNumberFormat="1" applyAlignment="1">
      <alignment wrapText="1"/>
    </xf>
    <xf numFmtId="0" fontId="0" fillId="34" borderId="0" xfId="0" applyFill="1" applyAlignment="1">
      <alignment wrapText="1"/>
    </xf>
    <xf numFmtId="179" fontId="1" fillId="34" borderId="0" xfId="0" applyNumberFormat="1" applyFont="1" applyFill="1" applyAlignment="1">
      <alignment wrapText="1"/>
    </xf>
    <xf numFmtId="179" fontId="1" fillId="35" borderId="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171" fontId="1" fillId="34" borderId="0" xfId="0" applyNumberFormat="1" applyFont="1" applyFill="1" applyAlignment="1">
      <alignment horizontal="right" wrapText="1"/>
    </xf>
    <xf numFmtId="14" fontId="1" fillId="9" borderId="0" xfId="0" applyNumberFormat="1" applyFont="1" applyFill="1" applyBorder="1" applyAlignment="1">
      <alignment vertical="top" wrapText="1"/>
    </xf>
    <xf numFmtId="16" fontId="26" fillId="9" borderId="0" xfId="40" applyNumberFormat="1" applyFill="1" applyBorder="1" applyAlignment="1">
      <alignment wrapText="1"/>
    </xf>
    <xf numFmtId="14" fontId="1" fillId="9" borderId="0" xfId="0" applyNumberFormat="1" applyFont="1" applyFill="1" applyBorder="1" applyAlignment="1">
      <alignment wrapText="1"/>
    </xf>
    <xf numFmtId="14" fontId="0" fillId="9" borderId="0" xfId="0" applyNumberFormat="1" applyFont="1" applyFill="1" applyBorder="1" applyAlignment="1">
      <alignment vertical="top" wrapText="1"/>
    </xf>
    <xf numFmtId="14" fontId="0" fillId="9" borderId="0" xfId="0" applyNumberFormat="1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79" fontId="1" fillId="0" borderId="10" xfId="0" applyNumberFormat="1" applyFont="1" applyFill="1" applyBorder="1" applyAlignment="1">
      <alignment wrapText="1"/>
    </xf>
    <xf numFmtId="179" fontId="1" fillId="0" borderId="10" xfId="0" applyNumberFormat="1" applyFont="1" applyBorder="1" applyAlignment="1">
      <alignment wrapText="1"/>
    </xf>
    <xf numFmtId="179" fontId="1" fillId="21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1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wrapText="1"/>
      <protection locked="0"/>
    </xf>
    <xf numFmtId="184" fontId="0" fillId="5" borderId="0" xfId="0" applyNumberFormat="1" applyFill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79" fontId="1" fillId="0" borderId="0" xfId="0" applyNumberFormat="1" applyFont="1" applyFill="1" applyBorder="1" applyAlignment="1" applyProtection="1">
      <alignment wrapText="1"/>
      <protection locked="0"/>
    </xf>
    <xf numFmtId="0" fontId="1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" fillId="34" borderId="0" xfId="0" applyFont="1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9" fontId="1" fillId="0" borderId="0" xfId="0" applyNumberFormat="1" applyFont="1" applyFill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wrapText="1"/>
      <protection locked="0"/>
    </xf>
    <xf numFmtId="2" fontId="0" fillId="5" borderId="10" xfId="0" applyNumberFormat="1" applyFill="1" applyBorder="1" applyAlignment="1" applyProtection="1">
      <alignment wrapText="1"/>
      <protection locked="0"/>
    </xf>
    <xf numFmtId="179" fontId="1" fillId="35" borderId="11" xfId="0" applyNumberFormat="1" applyFont="1" applyFill="1" applyBorder="1" applyAlignment="1" applyProtection="1">
      <alignment wrapText="1"/>
      <protection/>
    </xf>
    <xf numFmtId="184" fontId="1" fillId="21" borderId="10" xfId="0" applyNumberFormat="1" applyFont="1" applyFill="1" applyBorder="1" applyAlignment="1" applyProtection="1">
      <alignment wrapText="1"/>
      <protection/>
    </xf>
    <xf numFmtId="184" fontId="1" fillId="34" borderId="0" xfId="0" applyNumberFormat="1" applyFont="1" applyFill="1" applyAlignment="1" applyProtection="1">
      <alignment wrapText="1"/>
      <protection/>
    </xf>
    <xf numFmtId="43" fontId="0" fillId="0" borderId="0" xfId="0" applyNumberForma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Été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showGridLines="0" tabSelected="1" workbookViewId="0" topLeftCell="F1">
      <selection activeCell="A19" sqref="A19"/>
    </sheetView>
  </sheetViews>
  <sheetFormatPr defaultColWidth="11.00390625" defaultRowHeight="12.75"/>
  <cols>
    <col min="1" max="1" width="14.75390625" style="4" customWidth="1"/>
    <col min="2" max="2" width="12.75390625" style="4" customWidth="1"/>
    <col min="3" max="15" width="12.125" style="4" customWidth="1"/>
    <col min="16" max="16" width="10.75390625" style="23" customWidth="1"/>
    <col min="17" max="30" width="10.75390625" style="16" customWidth="1"/>
    <col min="31" max="16384" width="10.75390625" style="4" customWidth="1"/>
  </cols>
  <sheetData>
    <row r="1" spans="1:16" ht="25.5">
      <c r="A1" s="31" t="s">
        <v>23</v>
      </c>
      <c r="B1" s="32" t="s">
        <v>20</v>
      </c>
      <c r="C1" s="2" t="s">
        <v>21</v>
      </c>
      <c r="D1" s="2" t="s">
        <v>27</v>
      </c>
      <c r="E1" s="2" t="s">
        <v>25</v>
      </c>
      <c r="F1" s="2" t="s">
        <v>0</v>
      </c>
      <c r="G1" s="3" t="s">
        <v>1</v>
      </c>
      <c r="H1" s="3" t="s">
        <v>2</v>
      </c>
      <c r="I1" s="2" t="s">
        <v>22</v>
      </c>
      <c r="J1" s="2" t="s">
        <v>13</v>
      </c>
      <c r="K1" s="3" t="s">
        <v>3</v>
      </c>
      <c r="L1" s="1" t="s">
        <v>8</v>
      </c>
      <c r="M1" s="3" t="s">
        <v>9</v>
      </c>
      <c r="N1" s="1" t="s">
        <v>5</v>
      </c>
      <c r="O1" s="1" t="s">
        <v>6</v>
      </c>
      <c r="P1" s="18" t="s">
        <v>11</v>
      </c>
    </row>
    <row r="2" spans="1:16" ht="15">
      <c r="A2" s="33" t="s">
        <v>14</v>
      </c>
      <c r="B2" s="34">
        <v>1000</v>
      </c>
      <c r="C2" s="6">
        <f aca="true" t="shared" si="0" ref="C2:C7">B2*0.35/100</f>
        <v>3.5</v>
      </c>
      <c r="D2" s="6">
        <f aca="true" t="shared" si="1" ref="D2:D7">B2*0.4/100</f>
        <v>4</v>
      </c>
      <c r="E2" s="6">
        <f aca="true" t="shared" si="2" ref="E2:E7">B2*6.9/100</f>
        <v>69</v>
      </c>
      <c r="F2" s="6">
        <f aca="true" t="shared" si="3" ref="F2:F7">(B2:B2*98.25/100)*6.8/100</f>
        <v>66.81</v>
      </c>
      <c r="G2" s="6">
        <f aca="true" t="shared" si="4" ref="G2:G7">(B2:B2*98.25/100)*2.4/100</f>
        <v>23.58</v>
      </c>
      <c r="H2" s="6">
        <f aca="true" t="shared" si="5" ref="H2:H7">(B2:B2*98.25/100)*0.5/100</f>
        <v>4.9125</v>
      </c>
      <c r="I2" s="6">
        <f aca="true" t="shared" si="6" ref="I2:I7">B2:B2*10/100</f>
        <v>100</v>
      </c>
      <c r="J2" s="6">
        <f aca="true" t="shared" si="7" ref="J2:J7">B2:B2*9.2/100</f>
        <v>92</v>
      </c>
      <c r="K2" s="6">
        <f aca="true" t="shared" si="8" ref="K2:K7">I2:I2-J2:J2</f>
        <v>8</v>
      </c>
      <c r="L2" s="6">
        <f aca="true" t="shared" si="9" ref="L2:L7">B2:B2-D2:D2-F2:F2-G2:G2-H2:H2+K2:K2-C2-E2</f>
        <v>836.1975</v>
      </c>
      <c r="M2" s="6">
        <f aca="true" t="shared" si="10" ref="M2:M7">L2-K2</f>
        <v>828.1975</v>
      </c>
      <c r="N2" s="6">
        <f aca="true" t="shared" si="11" ref="N2:N7">B2+I2</f>
        <v>1100</v>
      </c>
      <c r="O2" s="6"/>
      <c r="P2" s="19"/>
    </row>
    <row r="3" spans="1:16" ht="15">
      <c r="A3" s="33" t="s">
        <v>16</v>
      </c>
      <c r="B3" s="34">
        <v>0</v>
      </c>
      <c r="C3" s="6">
        <f t="shared" si="0"/>
        <v>0</v>
      </c>
      <c r="D3" s="6">
        <f t="shared" si="1"/>
        <v>0</v>
      </c>
      <c r="E3" s="6">
        <f t="shared" si="2"/>
        <v>0</v>
      </c>
      <c r="F3" s="6">
        <f t="shared" si="3"/>
        <v>0</v>
      </c>
      <c r="G3" s="6">
        <f t="shared" si="4"/>
        <v>0</v>
      </c>
      <c r="H3" s="6">
        <f t="shared" si="5"/>
        <v>0</v>
      </c>
      <c r="I3" s="6">
        <f t="shared" si="6"/>
        <v>0</v>
      </c>
      <c r="J3" s="6">
        <f t="shared" si="7"/>
        <v>0</v>
      </c>
      <c r="K3" s="6">
        <f t="shared" si="8"/>
        <v>0</v>
      </c>
      <c r="L3" s="6">
        <f t="shared" si="9"/>
        <v>0</v>
      </c>
      <c r="M3" s="6">
        <f t="shared" si="10"/>
        <v>0</v>
      </c>
      <c r="N3" s="6">
        <f t="shared" si="11"/>
        <v>0</v>
      </c>
      <c r="O3" s="6"/>
      <c r="P3" s="19"/>
    </row>
    <row r="4" spans="1:16" ht="15">
      <c r="A4" s="33" t="s">
        <v>18</v>
      </c>
      <c r="B4" s="34">
        <v>0</v>
      </c>
      <c r="C4" s="6">
        <f t="shared" si="0"/>
        <v>0</v>
      </c>
      <c r="D4" s="6">
        <f t="shared" si="1"/>
        <v>0</v>
      </c>
      <c r="E4" s="6">
        <f t="shared" si="2"/>
        <v>0</v>
      </c>
      <c r="F4" s="6">
        <f t="shared" si="3"/>
        <v>0</v>
      </c>
      <c r="G4" s="6">
        <f t="shared" si="4"/>
        <v>0</v>
      </c>
      <c r="H4" s="6">
        <f t="shared" si="5"/>
        <v>0</v>
      </c>
      <c r="I4" s="6">
        <f t="shared" si="6"/>
        <v>0</v>
      </c>
      <c r="J4" s="6">
        <f t="shared" si="7"/>
        <v>0</v>
      </c>
      <c r="K4" s="6">
        <f t="shared" si="8"/>
        <v>0</v>
      </c>
      <c r="L4" s="6">
        <f t="shared" si="9"/>
        <v>0</v>
      </c>
      <c r="M4" s="6">
        <f t="shared" si="10"/>
        <v>0</v>
      </c>
      <c r="N4" s="6">
        <f t="shared" si="11"/>
        <v>0</v>
      </c>
      <c r="O4" s="6"/>
      <c r="P4" s="19"/>
    </row>
    <row r="5" spans="1:16" ht="15">
      <c r="A5" s="33" t="s">
        <v>15</v>
      </c>
      <c r="B5" s="34">
        <v>0</v>
      </c>
      <c r="C5" s="6">
        <f t="shared" si="0"/>
        <v>0</v>
      </c>
      <c r="D5" s="6">
        <f t="shared" si="1"/>
        <v>0</v>
      </c>
      <c r="E5" s="6">
        <f t="shared" si="2"/>
        <v>0</v>
      </c>
      <c r="F5" s="6">
        <f t="shared" si="3"/>
        <v>0</v>
      </c>
      <c r="G5" s="6">
        <f t="shared" si="4"/>
        <v>0</v>
      </c>
      <c r="H5" s="6">
        <f t="shared" si="5"/>
        <v>0</v>
      </c>
      <c r="I5" s="6">
        <f t="shared" si="6"/>
        <v>0</v>
      </c>
      <c r="J5" s="6">
        <f t="shared" si="7"/>
        <v>0</v>
      </c>
      <c r="K5" s="6">
        <f t="shared" si="8"/>
        <v>0</v>
      </c>
      <c r="L5" s="6">
        <f t="shared" si="9"/>
        <v>0</v>
      </c>
      <c r="M5" s="6">
        <f t="shared" si="10"/>
        <v>0</v>
      </c>
      <c r="N5" s="6">
        <f t="shared" si="11"/>
        <v>0</v>
      </c>
      <c r="O5" s="6"/>
      <c r="P5" s="19"/>
    </row>
    <row r="6" spans="1:16" ht="15">
      <c r="A6" s="33" t="s">
        <v>17</v>
      </c>
      <c r="B6" s="34">
        <v>0</v>
      </c>
      <c r="C6" s="6">
        <f t="shared" si="0"/>
        <v>0</v>
      </c>
      <c r="D6" s="6">
        <f t="shared" si="1"/>
        <v>0</v>
      </c>
      <c r="E6" s="6">
        <f t="shared" si="2"/>
        <v>0</v>
      </c>
      <c r="F6" s="6">
        <f t="shared" si="3"/>
        <v>0</v>
      </c>
      <c r="G6" s="6">
        <f t="shared" si="4"/>
        <v>0</v>
      </c>
      <c r="H6" s="6">
        <f t="shared" si="5"/>
        <v>0</v>
      </c>
      <c r="I6" s="6">
        <f t="shared" si="6"/>
        <v>0</v>
      </c>
      <c r="J6" s="6">
        <f t="shared" si="7"/>
        <v>0</v>
      </c>
      <c r="K6" s="6">
        <f t="shared" si="8"/>
        <v>0</v>
      </c>
      <c r="L6" s="6">
        <f t="shared" si="9"/>
        <v>0</v>
      </c>
      <c r="M6" s="6">
        <f t="shared" si="10"/>
        <v>0</v>
      </c>
      <c r="N6" s="6">
        <f t="shared" si="11"/>
        <v>0</v>
      </c>
      <c r="O6" s="6"/>
      <c r="P6" s="19"/>
    </row>
    <row r="7" spans="1:16" ht="15">
      <c r="A7" s="33" t="s">
        <v>19</v>
      </c>
      <c r="B7" s="34">
        <v>0</v>
      </c>
      <c r="C7" s="6">
        <f t="shared" si="0"/>
        <v>0</v>
      </c>
      <c r="D7" s="6">
        <f t="shared" si="1"/>
        <v>0</v>
      </c>
      <c r="E7" s="6">
        <f t="shared" si="2"/>
        <v>0</v>
      </c>
      <c r="F7" s="6">
        <f t="shared" si="3"/>
        <v>0</v>
      </c>
      <c r="G7" s="6">
        <f t="shared" si="4"/>
        <v>0</v>
      </c>
      <c r="H7" s="6">
        <f t="shared" si="5"/>
        <v>0</v>
      </c>
      <c r="I7" s="6">
        <f t="shared" si="6"/>
        <v>0</v>
      </c>
      <c r="J7" s="6">
        <f t="shared" si="7"/>
        <v>0</v>
      </c>
      <c r="K7" s="6">
        <f t="shared" si="8"/>
        <v>0</v>
      </c>
      <c r="L7" s="6">
        <f t="shared" si="9"/>
        <v>0</v>
      </c>
      <c r="M7" s="6">
        <f t="shared" si="10"/>
        <v>0</v>
      </c>
      <c r="N7" s="6">
        <f t="shared" si="11"/>
        <v>0</v>
      </c>
      <c r="O7" s="6"/>
      <c r="P7" s="19"/>
    </row>
    <row r="8" spans="1:30" s="15" customFormat="1" ht="12.75">
      <c r="A8" s="35" t="s">
        <v>4</v>
      </c>
      <c r="B8" s="49">
        <f aca="true" t="shared" si="12" ref="B8:M8">SUM(B2:B7)</f>
        <v>1000</v>
      </c>
      <c r="C8" s="25">
        <f t="shared" si="12"/>
        <v>3.5</v>
      </c>
      <c r="D8" s="26">
        <f t="shared" si="12"/>
        <v>4</v>
      </c>
      <c r="E8" s="26">
        <f t="shared" si="12"/>
        <v>69</v>
      </c>
      <c r="F8" s="26">
        <f t="shared" si="12"/>
        <v>66.81</v>
      </c>
      <c r="G8" s="26">
        <f t="shared" si="12"/>
        <v>23.58</v>
      </c>
      <c r="H8" s="26">
        <f t="shared" si="12"/>
        <v>4.9125</v>
      </c>
      <c r="I8" s="26">
        <f t="shared" si="12"/>
        <v>100</v>
      </c>
      <c r="J8" s="26">
        <f t="shared" si="12"/>
        <v>92</v>
      </c>
      <c r="K8" s="26">
        <f t="shared" si="12"/>
        <v>8</v>
      </c>
      <c r="L8" s="27">
        <f t="shared" si="12"/>
        <v>836.1975</v>
      </c>
      <c r="M8" s="26">
        <f t="shared" si="12"/>
        <v>828.1975</v>
      </c>
      <c r="N8" s="27">
        <f>B8+I8</f>
        <v>1100</v>
      </c>
      <c r="O8" s="26">
        <f>L8+G8+H8</f>
        <v>864.69</v>
      </c>
      <c r="P8" s="20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16" ht="12.75">
      <c r="A9" s="36"/>
      <c r="B9" s="37"/>
      <c r="C9" s="8"/>
      <c r="D9" s="9"/>
      <c r="E9" s="9"/>
      <c r="F9" s="9"/>
      <c r="G9" s="9"/>
      <c r="H9" s="9"/>
      <c r="I9" s="6"/>
      <c r="J9" s="9"/>
      <c r="K9" s="9"/>
      <c r="L9" s="9"/>
      <c r="M9" s="9"/>
      <c r="N9" s="9"/>
      <c r="O9" s="9"/>
      <c r="P9" s="20"/>
    </row>
    <row r="10" spans="1:16" s="16" customFormat="1" ht="25.5">
      <c r="A10" s="38" t="s">
        <v>24</v>
      </c>
      <c r="B10" s="39" t="s">
        <v>20</v>
      </c>
      <c r="C10" s="29" t="s">
        <v>21</v>
      </c>
      <c r="D10" s="29" t="s">
        <v>27</v>
      </c>
      <c r="E10" s="2" t="s">
        <v>25</v>
      </c>
      <c r="F10" s="29" t="s">
        <v>0</v>
      </c>
      <c r="G10" s="30" t="s">
        <v>1</v>
      </c>
      <c r="H10" s="30" t="s">
        <v>2</v>
      </c>
      <c r="I10" s="29" t="s">
        <v>22</v>
      </c>
      <c r="J10" s="29" t="s">
        <v>13</v>
      </c>
      <c r="K10" s="30" t="s">
        <v>3</v>
      </c>
      <c r="L10" s="28" t="s">
        <v>8</v>
      </c>
      <c r="M10" s="30" t="s">
        <v>9</v>
      </c>
      <c r="N10" s="28" t="s">
        <v>5</v>
      </c>
      <c r="O10" s="28" t="s">
        <v>6</v>
      </c>
      <c r="P10" s="21"/>
    </row>
    <row r="11" spans="1:16" ht="15">
      <c r="A11" s="33" t="s">
        <v>14</v>
      </c>
      <c r="B11" s="34">
        <v>0</v>
      </c>
      <c r="C11" s="6">
        <f>B11*0.35/100</f>
        <v>0</v>
      </c>
      <c r="D11" s="6">
        <f>B11*0.4/100</f>
        <v>0</v>
      </c>
      <c r="E11" s="6">
        <f>B11*6.9/100</f>
        <v>0</v>
      </c>
      <c r="F11" s="6">
        <f>(B11:B11*98.25/100)*6.8/100</f>
        <v>0</v>
      </c>
      <c r="G11" s="6">
        <f>(B11:B11*98.25/100)*2.4/100</f>
        <v>0</v>
      </c>
      <c r="H11" s="6">
        <f>(B11:B11*98.25/100)*0.5/100</f>
        <v>0</v>
      </c>
      <c r="I11" s="6">
        <f>B11:B11*10/100</f>
        <v>0</v>
      </c>
      <c r="J11" s="6">
        <f>B11:B11*9.2/100</f>
        <v>0</v>
      </c>
      <c r="K11" s="6">
        <f>I11:I11-J11:J11</f>
        <v>0</v>
      </c>
      <c r="L11" s="6">
        <f>B11:B11-D11:D11-F11:F11-G11:G11-H11:H11+K11:K11-C11-E11</f>
        <v>0</v>
      </c>
      <c r="M11" s="6">
        <f>L11-K11</f>
        <v>0</v>
      </c>
      <c r="N11" s="6">
        <f>B11+I11</f>
        <v>0</v>
      </c>
      <c r="O11" s="6"/>
      <c r="P11" s="19"/>
    </row>
    <row r="12" spans="1:16" ht="15">
      <c r="A12" s="33" t="s">
        <v>16</v>
      </c>
      <c r="B12" s="34">
        <v>0</v>
      </c>
      <c r="C12" s="6">
        <f>B12*0.35/100</f>
        <v>0</v>
      </c>
      <c r="D12" s="6">
        <f>B12*0.4/100</f>
        <v>0</v>
      </c>
      <c r="E12" s="6">
        <f>B12*6.9/100</f>
        <v>0</v>
      </c>
      <c r="F12" s="6">
        <f>(B12:B12*98.25/100)*6.8/100</f>
        <v>0</v>
      </c>
      <c r="G12" s="6">
        <f>(B12:B12*98.25/100)*2.4/100</f>
        <v>0</v>
      </c>
      <c r="H12" s="6">
        <f>(B12:B12*98.25/100)*0.5/100</f>
        <v>0</v>
      </c>
      <c r="I12" s="6">
        <f>B12:B12*10/100</f>
        <v>0</v>
      </c>
      <c r="J12" s="6">
        <f>B12:B12*9.2/100</f>
        <v>0</v>
      </c>
      <c r="K12" s="6">
        <f>I12:I12-J12:J12</f>
        <v>0</v>
      </c>
      <c r="L12" s="6">
        <f>B12:B12-D12:D12-F12:F12-G12:G12-H12:H12+K12:K12-C12-E12</f>
        <v>0</v>
      </c>
      <c r="M12" s="6">
        <f>L12-K12</f>
        <v>0</v>
      </c>
      <c r="N12" s="6">
        <f>B12+I12</f>
        <v>0</v>
      </c>
      <c r="O12" s="6"/>
      <c r="P12" s="19"/>
    </row>
    <row r="13" spans="1:16" ht="15">
      <c r="A13" s="33" t="s">
        <v>18</v>
      </c>
      <c r="B13" s="34">
        <v>0</v>
      </c>
      <c r="C13" s="6">
        <f>B13*0.35/100</f>
        <v>0</v>
      </c>
      <c r="D13" s="6">
        <f>B13*0.4/100</f>
        <v>0</v>
      </c>
      <c r="E13" s="6">
        <f>B13*6.9/100</f>
        <v>0</v>
      </c>
      <c r="F13" s="6">
        <f>(B13:B13*98.25/100)*6.8/100</f>
        <v>0</v>
      </c>
      <c r="G13" s="6">
        <f>(B13:B13*98.25/100)*2.4/100</f>
        <v>0</v>
      </c>
      <c r="H13" s="6">
        <f>(B13:B13*98.25/100)*0.5/100</f>
        <v>0</v>
      </c>
      <c r="I13" s="6">
        <f>B13:B13*10/100</f>
        <v>0</v>
      </c>
      <c r="J13" s="6">
        <f>B13:B13*9.2/100</f>
        <v>0</v>
      </c>
      <c r="K13" s="6">
        <f>I13:I13-J13:J13</f>
        <v>0</v>
      </c>
      <c r="L13" s="6">
        <f>B13:B13-D13:D13-F13:F13-G13:G13-H13:H13+K13:K13-C13-E13</f>
        <v>0</v>
      </c>
      <c r="M13" s="6">
        <f>L13-K13</f>
        <v>0</v>
      </c>
      <c r="N13" s="6">
        <f>B13+I13</f>
        <v>0</v>
      </c>
      <c r="O13" s="6"/>
      <c r="P13" s="19"/>
    </row>
    <row r="14" spans="1:30" s="15" customFormat="1" ht="12.75">
      <c r="A14" s="35" t="s">
        <v>4</v>
      </c>
      <c r="B14" s="49">
        <f>SUM(B11:B13)</f>
        <v>0</v>
      </c>
      <c r="C14" s="26">
        <f aca="true" t="shared" si="13" ref="C14:M14">SUM(C11:C13)</f>
        <v>0</v>
      </c>
      <c r="D14" s="26">
        <f t="shared" si="13"/>
        <v>0</v>
      </c>
      <c r="E14" s="26">
        <f t="shared" si="13"/>
        <v>0</v>
      </c>
      <c r="F14" s="26">
        <f t="shared" si="13"/>
        <v>0</v>
      </c>
      <c r="G14" s="26">
        <f t="shared" si="13"/>
        <v>0</v>
      </c>
      <c r="H14" s="26">
        <f t="shared" si="13"/>
        <v>0</v>
      </c>
      <c r="I14" s="26">
        <f t="shared" si="13"/>
        <v>0</v>
      </c>
      <c r="J14" s="26">
        <f t="shared" si="13"/>
        <v>0</v>
      </c>
      <c r="K14" s="26">
        <f t="shared" si="13"/>
        <v>0</v>
      </c>
      <c r="L14" s="27">
        <f t="shared" si="13"/>
        <v>0</v>
      </c>
      <c r="M14" s="26">
        <f t="shared" si="13"/>
        <v>0</v>
      </c>
      <c r="N14" s="27">
        <f>B14+I14</f>
        <v>0</v>
      </c>
      <c r="O14" s="26">
        <f>L14+G14+H14</f>
        <v>0</v>
      </c>
      <c r="P14" s="20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16" ht="12.75">
      <c r="A15" s="36"/>
      <c r="B15" s="36"/>
      <c r="C15" s="7"/>
      <c r="D15" s="10"/>
      <c r="E15" s="10"/>
      <c r="F15" s="10"/>
      <c r="G15" s="10"/>
      <c r="H15" s="10"/>
      <c r="I15" s="6"/>
      <c r="J15" s="10"/>
      <c r="K15" s="9"/>
      <c r="L15" s="10"/>
      <c r="M15" s="10"/>
      <c r="N15" s="9"/>
      <c r="O15" s="9"/>
      <c r="P15" s="20"/>
    </row>
    <row r="16" spans="1:16" s="16" customFormat="1" ht="25.5">
      <c r="A16" s="38" t="s">
        <v>12</v>
      </c>
      <c r="B16" s="39" t="s">
        <v>20</v>
      </c>
      <c r="C16" s="29" t="s">
        <v>21</v>
      </c>
      <c r="D16" s="29" t="s">
        <v>27</v>
      </c>
      <c r="E16" s="2" t="s">
        <v>25</v>
      </c>
      <c r="F16" s="29" t="s">
        <v>0</v>
      </c>
      <c r="G16" s="30" t="s">
        <v>1</v>
      </c>
      <c r="H16" s="30" t="s">
        <v>2</v>
      </c>
      <c r="I16" s="29" t="s">
        <v>22</v>
      </c>
      <c r="J16" s="29" t="s">
        <v>13</v>
      </c>
      <c r="K16" s="30" t="s">
        <v>3</v>
      </c>
      <c r="L16" s="28" t="s">
        <v>8</v>
      </c>
      <c r="M16" s="30" t="s">
        <v>9</v>
      </c>
      <c r="N16" s="28" t="s">
        <v>5</v>
      </c>
      <c r="O16" s="28" t="s">
        <v>6</v>
      </c>
      <c r="P16" s="21"/>
    </row>
    <row r="17" spans="1:16" ht="15">
      <c r="A17" s="33" t="s">
        <v>28</v>
      </c>
      <c r="B17" s="34">
        <v>0</v>
      </c>
      <c r="C17" s="6">
        <f>B17*0.35/100</f>
        <v>0</v>
      </c>
      <c r="D17" s="6">
        <f>B17*0.4/100</f>
        <v>0</v>
      </c>
      <c r="E17" s="6">
        <f>B17*6.9/100</f>
        <v>0</v>
      </c>
      <c r="F17" s="6">
        <f>(B17:B17*98.25/100)*6.8/100</f>
        <v>0</v>
      </c>
      <c r="G17" s="6">
        <f>(B17:B17*98.25/100)*2.4/100</f>
        <v>0</v>
      </c>
      <c r="H17" s="6">
        <f>(B17:B17*98.25/100)*0.5/100</f>
        <v>0</v>
      </c>
      <c r="I17" s="6">
        <f>B17:B17*10/100</f>
        <v>0</v>
      </c>
      <c r="J17" s="6">
        <f>B17:B17*9.2/100</f>
        <v>0</v>
      </c>
      <c r="K17" s="6">
        <f>I17:I17-J17:J17</f>
        <v>0</v>
      </c>
      <c r="L17" s="6">
        <f>B17:B17-D17:D17-F17:F17-G17:G17-H17:H17+K17:K17-C17-E17</f>
        <v>0</v>
      </c>
      <c r="M17" s="6">
        <f>L17-K17</f>
        <v>0</v>
      </c>
      <c r="N17" s="6">
        <f>B17+I17</f>
        <v>0</v>
      </c>
      <c r="O17" s="6"/>
      <c r="P17" s="19"/>
    </row>
    <row r="18" spans="1:16" ht="15">
      <c r="A18" s="33" t="s">
        <v>29</v>
      </c>
      <c r="B18" s="34">
        <v>0</v>
      </c>
      <c r="C18" s="6">
        <f>B18*0.35/100</f>
        <v>0</v>
      </c>
      <c r="D18" s="6">
        <f>B18*0.4/100</f>
        <v>0</v>
      </c>
      <c r="E18" s="6">
        <f>B18*6.9/100</f>
        <v>0</v>
      </c>
      <c r="F18" s="6">
        <f>(B18:B18*98.25/100)*6.8/100</f>
        <v>0</v>
      </c>
      <c r="G18" s="6">
        <f>(B18:B18*98.25/100)*2.4/100</f>
        <v>0</v>
      </c>
      <c r="H18" s="6">
        <f>(B18:B18*98.25/100)*0.5/100</f>
        <v>0</v>
      </c>
      <c r="I18" s="6">
        <f>B18:B18*10/100</f>
        <v>0</v>
      </c>
      <c r="J18" s="6">
        <f>B18:B18*9.2/100</f>
        <v>0</v>
      </c>
      <c r="K18" s="6">
        <f>I18:I18-J18:J18</f>
        <v>0</v>
      </c>
      <c r="L18" s="6">
        <f>B18:B18-D18:D18-F18:F18-G18:G18-H18:H18+K18:K18-C18-E18</f>
        <v>0</v>
      </c>
      <c r="M18" s="6">
        <f>L18-K18</f>
        <v>0</v>
      </c>
      <c r="N18" s="6">
        <f>B18+I18</f>
        <v>0</v>
      </c>
      <c r="O18" s="6"/>
      <c r="P18" s="19"/>
    </row>
    <row r="19" spans="1:16" s="16" customFormat="1" ht="12.75">
      <c r="A19" s="35" t="s">
        <v>4</v>
      </c>
      <c r="B19" s="49">
        <f aca="true" t="shared" si="14" ref="B19:M19">SUM(B17:B18)</f>
        <v>0</v>
      </c>
      <c r="C19" s="26">
        <f t="shared" si="14"/>
        <v>0</v>
      </c>
      <c r="D19" s="26">
        <f t="shared" si="14"/>
        <v>0</v>
      </c>
      <c r="E19" s="26">
        <f t="shared" si="14"/>
        <v>0</v>
      </c>
      <c r="F19" s="26">
        <f t="shared" si="14"/>
        <v>0</v>
      </c>
      <c r="G19" s="26">
        <f t="shared" si="14"/>
        <v>0</v>
      </c>
      <c r="H19" s="26">
        <f t="shared" si="14"/>
        <v>0</v>
      </c>
      <c r="I19" s="26">
        <f t="shared" si="14"/>
        <v>0</v>
      </c>
      <c r="J19" s="26">
        <f t="shared" si="14"/>
        <v>0</v>
      </c>
      <c r="K19" s="26">
        <f t="shared" si="14"/>
        <v>0</v>
      </c>
      <c r="L19" s="27">
        <f t="shared" si="14"/>
        <v>0</v>
      </c>
      <c r="M19" s="26">
        <f t="shared" si="14"/>
        <v>0</v>
      </c>
      <c r="N19" s="27">
        <f>B19+I19</f>
        <v>0</v>
      </c>
      <c r="O19" s="26">
        <f>L19+G19+H19</f>
        <v>0</v>
      </c>
      <c r="P19" s="20"/>
    </row>
    <row r="20" spans="1:16" ht="12.75">
      <c r="A20" s="36"/>
      <c r="B20" s="36"/>
      <c r="C20" s="7"/>
      <c r="D20" s="9"/>
      <c r="E20" s="9"/>
      <c r="F20" s="9"/>
      <c r="G20" s="9"/>
      <c r="H20" s="9"/>
      <c r="I20" s="6"/>
      <c r="J20" s="9"/>
      <c r="K20" s="9"/>
      <c r="L20" s="9"/>
      <c r="M20" s="9"/>
      <c r="N20" s="9"/>
      <c r="O20" s="9"/>
      <c r="P20" s="20"/>
    </row>
    <row r="21" spans="1:16" ht="12.75">
      <c r="A21" s="40" t="s">
        <v>7</v>
      </c>
      <c r="B21" s="50">
        <f>B19+B14+B8</f>
        <v>1000</v>
      </c>
      <c r="C21" s="12"/>
      <c r="D21" s="12"/>
      <c r="E21" s="12"/>
      <c r="F21" s="12"/>
      <c r="G21" s="12"/>
      <c r="H21" s="12"/>
      <c r="I21" s="12"/>
      <c r="J21" s="12"/>
      <c r="K21" s="13"/>
      <c r="L21" s="17">
        <f>L8+L14+L19</f>
        <v>836.1975</v>
      </c>
      <c r="M21" s="12"/>
      <c r="N21" s="12"/>
      <c r="O21" s="14">
        <f>O8+O14+O19</f>
        <v>864.69</v>
      </c>
      <c r="P21" s="22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7"/>
      <c r="K22"/>
      <c r="L22"/>
      <c r="M22" s="45" t="s">
        <v>26</v>
      </c>
      <c r="N22" s="42" t="s">
        <v>10</v>
      </c>
      <c r="O22" s="46">
        <v>0</v>
      </c>
      <c r="P22" s="22"/>
    </row>
    <row r="23" spans="4:16" ht="13.5" thickBot="1">
      <c r="D23" s="51"/>
      <c r="E23" s="51"/>
      <c r="K23"/>
      <c r="L23"/>
      <c r="M23" s="44"/>
      <c r="N23" s="43"/>
      <c r="O23" s="47"/>
      <c r="P23" s="22"/>
    </row>
    <row r="24" spans="11:16" ht="13.5" thickBot="1">
      <c r="K24"/>
      <c r="L24"/>
      <c r="M24" s="44"/>
      <c r="N24" s="44" t="s">
        <v>6</v>
      </c>
      <c r="O24" s="48">
        <f>O21-O23-O22</f>
        <v>864.69</v>
      </c>
      <c r="P24" s="22"/>
    </row>
    <row r="25" spans="10:16" ht="12.75">
      <c r="J25" s="16"/>
      <c r="K25"/>
      <c r="L25"/>
      <c r="M25" s="41"/>
      <c r="N25" s="44"/>
      <c r="O25" s="44"/>
      <c r="P25" s="22"/>
    </row>
    <row r="26" spans="11:16" ht="12.75">
      <c r="K26"/>
      <c r="L26"/>
      <c r="M26" s="44"/>
      <c r="N26" s="44"/>
      <c r="O26" s="44"/>
      <c r="P26" s="22"/>
    </row>
    <row r="27" spans="4:16" ht="12.75">
      <c r="D27" s="11"/>
      <c r="E27" s="11"/>
      <c r="K27"/>
      <c r="L27"/>
      <c r="M27" s="44"/>
      <c r="N27" s="44"/>
      <c r="O27" s="44"/>
      <c r="P27" s="22"/>
    </row>
    <row r="28" ht="12.75">
      <c r="P28" s="24"/>
    </row>
    <row r="29" ht="12.75">
      <c r="P29" s="24"/>
    </row>
    <row r="30" ht="12.75">
      <c r="P30" s="24"/>
    </row>
    <row r="31" ht="12.75">
      <c r="P31" s="24"/>
    </row>
    <row r="32" ht="12.75">
      <c r="P32" s="24"/>
    </row>
    <row r="33" ht="12.75">
      <c r="P33" s="24"/>
    </row>
    <row r="34" ht="12.75">
      <c r="P34" s="24"/>
    </row>
    <row r="35" ht="12.75">
      <c r="P35" s="24"/>
    </row>
    <row r="36" ht="12.75">
      <c r="P36" s="24"/>
    </row>
    <row r="37" ht="12.75">
      <c r="P37" s="24"/>
    </row>
    <row r="38" ht="12.75">
      <c r="P38" s="24"/>
    </row>
    <row r="39" ht="12.75">
      <c r="P39" s="24"/>
    </row>
    <row r="40" ht="12.75">
      <c r="P40" s="24"/>
    </row>
    <row r="41" ht="12.75">
      <c r="P41" s="24"/>
    </row>
    <row r="42" ht="12.75">
      <c r="P42" s="24"/>
    </row>
    <row r="43" ht="12.75">
      <c r="P43" s="24"/>
    </row>
    <row r="44" ht="12.75">
      <c r="P44" s="24"/>
    </row>
    <row r="45" ht="12.75">
      <c r="P45" s="24"/>
    </row>
    <row r="46" ht="12.75">
      <c r="P46" s="24"/>
    </row>
    <row r="47" ht="12.75">
      <c r="P47" s="24"/>
    </row>
    <row r="48" ht="12.75">
      <c r="P48" s="24"/>
    </row>
    <row r="49" ht="12.75">
      <c r="P49" s="24"/>
    </row>
    <row r="50" ht="12.75">
      <c r="P50" s="24"/>
    </row>
    <row r="51" ht="12.75">
      <c r="P51" s="24"/>
    </row>
    <row r="52" ht="12.75">
      <c r="P52" s="24"/>
    </row>
    <row r="53" ht="12.75">
      <c r="P53" s="24"/>
    </row>
    <row r="54" ht="12.75">
      <c r="P54" s="24"/>
    </row>
    <row r="55" ht="12.75">
      <c r="P55" s="24"/>
    </row>
    <row r="56" ht="12.75">
      <c r="P56" s="24"/>
    </row>
    <row r="57" ht="12.75">
      <c r="P57" s="24"/>
    </row>
    <row r="58" ht="12.75">
      <c r="P58" s="24"/>
    </row>
    <row r="59" ht="12.75">
      <c r="P59" s="24"/>
    </row>
    <row r="60" ht="12.75">
      <c r="P60" s="24"/>
    </row>
    <row r="61" ht="12.75">
      <c r="P61" s="24"/>
    </row>
    <row r="62" ht="12.75">
      <c r="P62" s="24"/>
    </row>
    <row r="63" ht="12.75">
      <c r="P63" s="24"/>
    </row>
    <row r="64" ht="12.75">
      <c r="P64" s="24"/>
    </row>
    <row r="65" ht="12.75">
      <c r="P65" s="24"/>
    </row>
    <row r="66" ht="12.75">
      <c r="P66" s="24"/>
    </row>
    <row r="67" ht="12.75">
      <c r="P67" s="24"/>
    </row>
    <row r="68" ht="12.75">
      <c r="P68" s="24"/>
    </row>
    <row r="69" ht="12.75">
      <c r="P69" s="24"/>
    </row>
    <row r="70" ht="12.75">
      <c r="P70" s="24"/>
    </row>
    <row r="71" ht="12.75">
      <c r="P71" s="24"/>
    </row>
    <row r="72" ht="12.75">
      <c r="P72" s="24"/>
    </row>
    <row r="73" ht="12.75">
      <c r="P73" s="24"/>
    </row>
    <row r="74" ht="12.75">
      <c r="P74" s="24"/>
    </row>
    <row r="75" ht="12.75">
      <c r="P75" s="24"/>
    </row>
    <row r="76" ht="12.75">
      <c r="P76" s="24"/>
    </row>
    <row r="77" ht="12.75">
      <c r="P77" s="24"/>
    </row>
    <row r="78" ht="12.75">
      <c r="P78" s="24"/>
    </row>
    <row r="79" ht="12.75">
      <c r="P79" s="24"/>
    </row>
    <row r="80" ht="12.75">
      <c r="P80" s="24"/>
    </row>
    <row r="81" ht="12.75">
      <c r="P81" s="24"/>
    </row>
    <row r="82" ht="12.75">
      <c r="P82" s="24"/>
    </row>
    <row r="83" ht="12.75">
      <c r="P83" s="24"/>
    </row>
    <row r="84" ht="12.75">
      <c r="P84" s="24"/>
    </row>
    <row r="85" ht="12.75">
      <c r="P85" s="24"/>
    </row>
    <row r="86" ht="12.75">
      <c r="P86" s="24"/>
    </row>
    <row r="87" ht="12.75">
      <c r="P87" s="24"/>
    </row>
    <row r="88" ht="12.75">
      <c r="P88" s="24"/>
    </row>
    <row r="89" ht="12.75">
      <c r="P89" s="24"/>
    </row>
    <row r="90" ht="12.75">
      <c r="P90" s="24"/>
    </row>
    <row r="91" ht="12.75">
      <c r="P91" s="24"/>
    </row>
    <row r="92" ht="12.75">
      <c r="P92" s="24"/>
    </row>
    <row r="93" ht="12.75">
      <c r="P93" s="24"/>
    </row>
    <row r="94" ht="12.75">
      <c r="P94" s="24"/>
    </row>
    <row r="95" ht="12.75">
      <c r="P95" s="24"/>
    </row>
    <row r="96" ht="12.75">
      <c r="P96" s="24"/>
    </row>
  </sheetData>
  <sheetProtection insertRows="0" deleteRows="0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Le Plouhinec</dc:creator>
  <cp:keywords/>
  <dc:description/>
  <cp:lastModifiedBy>Valérie Le Plouhinec</cp:lastModifiedBy>
  <cp:lastPrinted>2014-01-11T16:42:32Z</cp:lastPrinted>
  <dcterms:created xsi:type="dcterms:W3CDTF">2008-04-10T13:52:42Z</dcterms:created>
  <dcterms:modified xsi:type="dcterms:W3CDTF">2019-10-16T08:20:49Z</dcterms:modified>
  <cp:category/>
  <cp:version/>
  <cp:contentType/>
  <cp:contentStatus/>
</cp:coreProperties>
</file>